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 d mmm yyyy"/>
    <numFmt numFmtId="166" formatCode="d mmm"/>
    <numFmt numFmtId="167" formatCode="hh:mm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5E7EB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2" fontId="0" fillId="2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horizontal="center"/>
    </xf>
    <xf numFmtId="166" fontId="0" fillId="0" borderId="1" pivotButton="0" quotePrefix="0" xfId="0"/>
    <xf numFmtId="0" fontId="0" fillId="0" borderId="1" pivotButton="0" quotePrefix="0" xfId="0"/>
    <xf numFmtId="167" fontId="0" fillId="2" borderId="1" pivotButton="0" quotePrefix="0" xfId="0"/>
    <xf numFmtId="2" fontId="0" fillId="4" borderId="1" pivotButton="0" quotePrefix="0" xfId="0"/>
    <xf numFmtId="0" fontId="3" fillId="0" borderId="0" pivotButton="0" quotePrefix="0" xfId="0"/>
    <xf numFmtId="2" fontId="0" fillId="4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1" customWidth="1" min="3" max="3"/>
    <col width="14" customWidth="1" min="4" max="4"/>
    <col width="12" customWidth="1" min="5" max="5"/>
    <col width="10" customWidth="1" min="6" max="6"/>
    <col width="10" customWidth="1" min="7" max="7"/>
  </cols>
  <sheetData>
    <row r="1">
      <c r="A1" s="1" t="inlineStr">
        <is>
          <t>Biweekly timesheet (two workweeks)</t>
        </is>
      </c>
    </row>
    <row r="2">
      <c r="A2" s="2" t="inlineStr">
        <is>
          <t>Yellow cells are inputs. Times in 24-hour format (e.g. 08:30, 17:15). Night shifts that end after midnight are handled. Break in minutes.</t>
        </is>
      </c>
    </row>
    <row r="4">
      <c r="A4" t="inlineStr">
        <is>
          <t>Employee</t>
        </is>
      </c>
      <c r="B4" s="3" t="inlineStr"/>
      <c r="D4" t="inlineStr">
        <is>
          <t>Hourly rate</t>
        </is>
      </c>
      <c r="E4" s="4" t="n">
        <v>20</v>
      </c>
    </row>
    <row r="5">
      <c r="A5" t="inlineStr">
        <is>
          <t>Week starting</t>
        </is>
      </c>
      <c r="B5" s="5" t="n">
        <v>46286</v>
      </c>
      <c r="D5" t="inlineStr">
        <is>
          <t>Overtime after (hours/week)</t>
        </is>
      </c>
      <c r="E5" s="3" t="n">
        <v>40</v>
      </c>
    </row>
    <row r="7">
      <c r="A7" s="6" t="inlineStr">
        <is>
          <t>Date</t>
        </is>
      </c>
      <c r="B7" s="6" t="inlineStr">
        <is>
          <t>Day</t>
        </is>
      </c>
      <c r="C7" s="6" t="inlineStr">
        <is>
          <t>Clock in</t>
        </is>
      </c>
      <c r="D7" s="6" t="inlineStr">
        <is>
          <t>Clock out</t>
        </is>
      </c>
      <c r="E7" s="6" t="inlineStr">
        <is>
          <t>Break (min)</t>
        </is>
      </c>
      <c r="F7" s="6" t="inlineStr">
        <is>
          <t>Hours</t>
        </is>
      </c>
      <c r="G7" s="6" t="inlineStr">
        <is>
          <t>Decimal</t>
        </is>
      </c>
    </row>
    <row r="8">
      <c r="A8" s="7">
        <f>$B$5+0</f>
        <v/>
      </c>
      <c r="B8" s="8">
        <f>TEXT($B$5+0,"ddd")</f>
        <v/>
      </c>
      <c r="C8" s="9" t="n"/>
      <c r="D8" s="9" t="n"/>
      <c r="E8" s="3" t="n"/>
      <c r="F8" s="10">
        <f>IF(OR(C8="",D8=""),"",TEXT(INT(G8),"0")&amp;":"&amp;TEXT(ROUND((G8-INT(G8))*60,0),"00"))</f>
        <v/>
      </c>
      <c r="G8" s="10">
        <f>IF(OR(C8="",D8=""),0,MAX(0,MOD(D8-C8,1)*24-N(E8)/60))</f>
        <v/>
      </c>
    </row>
    <row r="9">
      <c r="A9" s="7">
        <f>$B$5+1</f>
        <v/>
      </c>
      <c r="B9" s="8">
        <f>TEXT($B$5+1,"ddd")</f>
        <v/>
      </c>
      <c r="C9" s="9" t="n"/>
      <c r="D9" s="9" t="n"/>
      <c r="E9" s="3" t="n"/>
      <c r="F9" s="10">
        <f>IF(OR(C9="",D9=""),"",TEXT(INT(G9),"0")&amp;":"&amp;TEXT(ROUND((G9-INT(G9))*60,0),"00"))</f>
        <v/>
      </c>
      <c r="G9" s="10">
        <f>IF(OR(C9="",D9=""),0,MAX(0,MOD(D9-C9,1)*24-N(E9)/60))</f>
        <v/>
      </c>
    </row>
    <row r="10">
      <c r="A10" s="7">
        <f>$B$5+2</f>
        <v/>
      </c>
      <c r="B10" s="8">
        <f>TEXT($B$5+2,"ddd")</f>
        <v/>
      </c>
      <c r="C10" s="9" t="n"/>
      <c r="D10" s="9" t="n"/>
      <c r="E10" s="3" t="n"/>
      <c r="F10" s="10">
        <f>IF(OR(C10="",D10=""),"",TEXT(INT(G10),"0")&amp;":"&amp;TEXT(ROUND((G10-INT(G10))*60,0),"00"))</f>
        <v/>
      </c>
      <c r="G10" s="10">
        <f>IF(OR(C10="",D10=""),0,MAX(0,MOD(D10-C10,1)*24-N(E10)/60))</f>
        <v/>
      </c>
    </row>
    <row r="11">
      <c r="A11" s="7">
        <f>$B$5+3</f>
        <v/>
      </c>
      <c r="B11" s="8">
        <f>TEXT($B$5+3,"ddd")</f>
        <v/>
      </c>
      <c r="C11" s="9" t="n"/>
      <c r="D11" s="9" t="n"/>
      <c r="E11" s="3" t="n"/>
      <c r="F11" s="10">
        <f>IF(OR(C11="",D11=""),"",TEXT(INT(G11),"0")&amp;":"&amp;TEXT(ROUND((G11-INT(G11))*60,0),"00"))</f>
        <v/>
      </c>
      <c r="G11" s="10">
        <f>IF(OR(C11="",D11=""),0,MAX(0,MOD(D11-C11,1)*24-N(E11)/60))</f>
        <v/>
      </c>
    </row>
    <row r="12">
      <c r="A12" s="7">
        <f>$B$5+4</f>
        <v/>
      </c>
      <c r="B12" s="8">
        <f>TEXT($B$5+4,"ddd")</f>
        <v/>
      </c>
      <c r="C12" s="9" t="n"/>
      <c r="D12" s="9" t="n"/>
      <c r="E12" s="3" t="n"/>
      <c r="F12" s="10">
        <f>IF(OR(C12="",D12=""),"",TEXT(INT(G12),"0")&amp;":"&amp;TEXT(ROUND((G12-INT(G12))*60,0),"00"))</f>
        <v/>
      </c>
      <c r="G12" s="10">
        <f>IF(OR(C12="",D12=""),0,MAX(0,MOD(D12-C12,1)*24-N(E12)/60))</f>
        <v/>
      </c>
    </row>
    <row r="13">
      <c r="A13" s="7">
        <f>$B$5+5</f>
        <v/>
      </c>
      <c r="B13" s="8">
        <f>TEXT($B$5+5,"ddd")</f>
        <v/>
      </c>
      <c r="C13" s="9" t="n"/>
      <c r="D13" s="9" t="n"/>
      <c r="E13" s="3" t="n"/>
      <c r="F13" s="10">
        <f>IF(OR(C13="",D13=""),"",TEXT(INT(G13),"0")&amp;":"&amp;TEXT(ROUND((G13-INT(G13))*60,0),"00"))</f>
        <v/>
      </c>
      <c r="G13" s="10">
        <f>IF(OR(C13="",D13=""),0,MAX(0,MOD(D13-C13,1)*24-N(E13)/60))</f>
        <v/>
      </c>
    </row>
    <row r="14">
      <c r="A14" s="7">
        <f>$B$5+6</f>
        <v/>
      </c>
      <c r="B14" s="8">
        <f>TEXT($B$5+6,"ddd")</f>
        <v/>
      </c>
      <c r="C14" s="9" t="n"/>
      <c r="D14" s="9" t="n"/>
      <c r="E14" s="3" t="n"/>
      <c r="F14" s="10">
        <f>IF(OR(C14="",D14=""),"",TEXT(INT(G14),"0")&amp;":"&amp;TEXT(ROUND((G14-INT(G14))*60,0),"00"))</f>
        <v/>
      </c>
      <c r="G14" s="10">
        <f>IF(OR(C14="",D14=""),0,MAX(0,MOD(D14-C14,1)*24-N(E14)/60))</f>
        <v/>
      </c>
    </row>
    <row r="15">
      <c r="A15" s="7">
        <f>$B$5+7</f>
        <v/>
      </c>
      <c r="B15" s="8">
        <f>TEXT($B$5+7,"ddd")</f>
        <v/>
      </c>
      <c r="C15" s="9" t="n"/>
      <c r="D15" s="9" t="n"/>
      <c r="E15" s="3" t="n"/>
      <c r="F15" s="10">
        <f>IF(OR(C15="",D15=""),"",TEXT(INT(G15),"0")&amp;":"&amp;TEXT(ROUND((G15-INT(G15))*60,0),"00"))</f>
        <v/>
      </c>
      <c r="G15" s="10">
        <f>IF(OR(C15="",D15=""),0,MAX(0,MOD(D15-C15,1)*24-N(E15)/60))</f>
        <v/>
      </c>
    </row>
    <row r="16">
      <c r="A16" s="7">
        <f>$B$5+8</f>
        <v/>
      </c>
      <c r="B16" s="8">
        <f>TEXT($B$5+8,"ddd")</f>
        <v/>
      </c>
      <c r="C16" s="9" t="n"/>
      <c r="D16" s="9" t="n"/>
      <c r="E16" s="3" t="n"/>
      <c r="F16" s="10">
        <f>IF(OR(C16="",D16=""),"",TEXT(INT(G16),"0")&amp;":"&amp;TEXT(ROUND((G16-INT(G16))*60,0),"00"))</f>
        <v/>
      </c>
      <c r="G16" s="10">
        <f>IF(OR(C16="",D16=""),0,MAX(0,MOD(D16-C16,1)*24-N(E16)/60))</f>
        <v/>
      </c>
    </row>
    <row r="17">
      <c r="A17" s="7">
        <f>$B$5+9</f>
        <v/>
      </c>
      <c r="B17" s="8">
        <f>TEXT($B$5+9,"ddd")</f>
        <v/>
      </c>
      <c r="C17" s="9" t="n"/>
      <c r="D17" s="9" t="n"/>
      <c r="E17" s="3" t="n"/>
      <c r="F17" s="10">
        <f>IF(OR(C17="",D17=""),"",TEXT(INT(G17),"0")&amp;":"&amp;TEXT(ROUND((G17-INT(G17))*60,0),"00"))</f>
        <v/>
      </c>
      <c r="G17" s="10">
        <f>IF(OR(C17="",D17=""),0,MAX(0,MOD(D17-C17,1)*24-N(E17)/60))</f>
        <v/>
      </c>
    </row>
    <row r="18">
      <c r="A18" s="7">
        <f>$B$5+10</f>
        <v/>
      </c>
      <c r="B18" s="8">
        <f>TEXT($B$5+10,"ddd")</f>
        <v/>
      </c>
      <c r="C18" s="9" t="n"/>
      <c r="D18" s="9" t="n"/>
      <c r="E18" s="3" t="n"/>
      <c r="F18" s="10">
        <f>IF(OR(C18="",D18=""),"",TEXT(INT(G18),"0")&amp;":"&amp;TEXT(ROUND((G18-INT(G18))*60,0),"00"))</f>
        <v/>
      </c>
      <c r="G18" s="10">
        <f>IF(OR(C18="",D18=""),0,MAX(0,MOD(D18-C18,1)*24-N(E18)/60))</f>
        <v/>
      </c>
    </row>
    <row r="19">
      <c r="A19" s="7">
        <f>$B$5+11</f>
        <v/>
      </c>
      <c r="B19" s="8">
        <f>TEXT($B$5+11,"ddd")</f>
        <v/>
      </c>
      <c r="C19" s="9" t="n"/>
      <c r="D19" s="9" t="n"/>
      <c r="E19" s="3" t="n"/>
      <c r="F19" s="10">
        <f>IF(OR(C19="",D19=""),"",TEXT(INT(G19),"0")&amp;":"&amp;TEXT(ROUND((G19-INT(G19))*60,0),"00"))</f>
        <v/>
      </c>
      <c r="G19" s="10">
        <f>IF(OR(C19="",D19=""),0,MAX(0,MOD(D19-C19,1)*24-N(E19)/60))</f>
        <v/>
      </c>
    </row>
    <row r="20">
      <c r="A20" s="7">
        <f>$B$5+12</f>
        <v/>
      </c>
      <c r="B20" s="8">
        <f>TEXT($B$5+12,"ddd")</f>
        <v/>
      </c>
      <c r="C20" s="9" t="n"/>
      <c r="D20" s="9" t="n"/>
      <c r="E20" s="3" t="n"/>
      <c r="F20" s="10">
        <f>IF(OR(C20="",D20=""),"",TEXT(INT(G20),"0")&amp;":"&amp;TEXT(ROUND((G20-INT(G20))*60,0),"00"))</f>
        <v/>
      </c>
      <c r="G20" s="10">
        <f>IF(OR(C20="",D20=""),0,MAX(0,MOD(D20-C20,1)*24-N(E20)/60))</f>
        <v/>
      </c>
    </row>
    <row r="21">
      <c r="A21" s="7">
        <f>$B$5+13</f>
        <v/>
      </c>
      <c r="B21" s="8">
        <f>TEXT($B$5+13,"ddd")</f>
        <v/>
      </c>
      <c r="C21" s="9" t="n"/>
      <c r="D21" s="9" t="n"/>
      <c r="E21" s="3" t="n"/>
      <c r="F21" s="10">
        <f>IF(OR(C21="",D21=""),"",TEXT(INT(G21),"0")&amp;":"&amp;TEXT(ROUND((G21-INT(G21))*60,0),"00"))</f>
        <v/>
      </c>
      <c r="G21" s="10">
        <f>IF(OR(C21="",D21=""),0,MAX(0,MOD(D21-C21,1)*24-N(E21)/60))</f>
        <v/>
      </c>
    </row>
    <row r="23">
      <c r="A23" s="11" t="inlineStr">
        <is>
          <t>Totals</t>
        </is>
      </c>
      <c r="E23" t="inlineStr">
        <is>
          <t>Week 1 hours</t>
        </is>
      </c>
      <c r="G23" s="12">
        <f>SUM(G8:G14)</f>
        <v/>
      </c>
    </row>
    <row r="24">
      <c r="E24" t="inlineStr">
        <is>
          <t>Week 2 hours</t>
        </is>
      </c>
      <c r="G24" s="12">
        <f>SUM(G15:G21)</f>
        <v/>
      </c>
    </row>
    <row r="25">
      <c r="E25" t="inlineStr">
        <is>
          <t>Regular hours</t>
        </is>
      </c>
      <c r="G25" s="12">
        <f>MIN(G23,$E$5)+MIN(G24,$E$5)</f>
        <v/>
      </c>
    </row>
    <row r="26">
      <c r="E26" t="inlineStr">
        <is>
          <t>Overtime hours (per week, not per pay period)</t>
        </is>
      </c>
      <c r="G26" s="12">
        <f>MAX(0,G23-$E$5)+MAX(0,G24-$E$5)</f>
        <v/>
      </c>
    </row>
    <row r="27">
      <c r="E27" t="inlineStr">
        <is>
          <t>Gross pay</t>
        </is>
      </c>
      <c r="G27" s="12">
        <f>G25*$E$4+G26*$E$4*1.5</f>
        <v/>
      </c>
    </row>
    <row r="29">
      <c r="A29" t="inlineStr">
        <is>
          <t>Employee signature: ____________________     Date: __________</t>
        </is>
      </c>
    </row>
    <row r="30">
      <c r="A30" t="inlineStr">
        <is>
          <t>Manager signature: ____________________     Date: __________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3" t="inlineStr">
        <is>
          <t>Biweekly timesheet (two workweeks): how to use</t>
        </is>
      </c>
    </row>
    <row r="2">
      <c r="A2" t="inlineStr"/>
    </row>
    <row r="3">
      <c r="A3" t="inlineStr">
        <is>
          <t>1. Enter the employee name, the first day of the period (B5) and the hourly rate (E4). Dates and day names fill in.</t>
        </is>
      </c>
    </row>
    <row r="4">
      <c r="A4" t="inlineStr">
        <is>
          <t>2. For each day, type clock in and clock out in 24-hour format (08:30, 17:15) and the unpaid break in minutes. Leave a day blank if not worked.</t>
        </is>
      </c>
    </row>
    <row r="5">
      <c r="A5" t="inlineStr">
        <is>
          <t>3. Hours are computed with the break deducted. A clock out earlier than the clock in is treated as the next day (night shift).</t>
        </is>
      </c>
    </row>
    <row r="6">
      <c r="A6" t="inlineStr">
        <is>
          <t>4. Overtime is counted after the weekly threshold in E5 (40 hours under the FLSA). In the biweekly sheet each week is tested separately, as the FLSA requires: hours cannot be averaged across the two weeks.</t>
        </is>
      </c>
    </row>
    <row r="7">
      <c r="A7" t="inlineStr">
        <is>
          <t>5. Gross pay = regular hours x rate + overtime hours x rate x 1.5. State rules (daily overtime in California, for example) are not applied; adjust if they apply to you.</t>
        </is>
      </c>
    </row>
    <row r="8">
      <c r="A8" t="inlineStr">
        <is>
          <t>6. Print or save as PDF for the signatures. Keep timesheets for at least 3 years (FLSA record-keeping).</t>
        </is>
      </c>
    </row>
    <row r="9">
      <c r="A9" t="inlineStr"/>
    </row>
    <row r="10">
      <c r="A10" t="inlineStr">
        <is>
          <t>Template from Squadra Planning, www.squadraplanning.com/en/timesheet-template.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2026-09-20T09:44:22Z</dcterms:created>
  <dcterms:modified xmlns:dcterms="http://purl.org/dc/terms/" xmlns:xsi="http://www.w3.org/2001/XMLSchema-instance" xsi:type="dcterms:W3CDTF">2026-09-20T09:44:22Z</dcterms:modified>
</cp:coreProperties>
</file>